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883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R25" i="1" l="1"/>
  <c r="R29" i="1" s="1"/>
  <c r="R31" i="1" s="1"/>
  <c r="R33" i="1" s="1"/>
  <c r="S33" i="1"/>
  <c r="Q33" i="1"/>
  <c r="S31" i="1"/>
  <c r="Q31" i="1"/>
  <c r="R30" i="1"/>
  <c r="T22" i="1"/>
  <c r="C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6" i="1"/>
  <c r="T18" i="1"/>
  <c r="G13" i="1"/>
  <c r="I13" i="1" s="1"/>
  <c r="G20" i="1"/>
  <c r="R20" i="1" s="1"/>
  <c r="G12" i="1"/>
  <c r="I12" i="1" s="1"/>
  <c r="G24" i="1"/>
  <c r="Q24" i="1" s="1"/>
  <c r="Q29" i="1" s="1"/>
  <c r="S7" i="1"/>
  <c r="H29" i="1"/>
  <c r="G7" i="1"/>
  <c r="I7" i="1" s="1"/>
  <c r="R7" i="1" s="1"/>
  <c r="G22" i="1"/>
  <c r="G15" i="1"/>
  <c r="T15" i="1"/>
  <c r="G14" i="1"/>
  <c r="R14" i="1" s="1"/>
  <c r="G23" i="1"/>
  <c r="R23" i="1"/>
  <c r="G27" i="1"/>
  <c r="R27" i="1" s="1"/>
  <c r="G8" i="1"/>
  <c r="R8" i="1" s="1"/>
  <c r="G16" i="1"/>
  <c r="R16" i="1" s="1"/>
  <c r="G6" i="1"/>
  <c r="T6" i="1" s="1"/>
  <c r="I6" i="1"/>
  <c r="I29" i="1" s="1"/>
  <c r="G28" i="1"/>
  <c r="R28" i="1" s="1"/>
  <c r="G17" i="1"/>
  <c r="R17" i="1"/>
  <c r="G11" i="1"/>
  <c r="R11" i="1" s="1"/>
  <c r="G18" i="1"/>
  <c r="G25" i="1"/>
  <c r="I25" i="1" s="1"/>
  <c r="G21" i="1"/>
  <c r="R21" i="1" s="1"/>
  <c r="G26" i="1"/>
  <c r="R26" i="1"/>
  <c r="G9" i="1"/>
  <c r="R9" i="1" s="1"/>
  <c r="G19" i="1"/>
  <c r="I19" i="1" s="1"/>
  <c r="G10" i="1"/>
  <c r="I10" i="1"/>
  <c r="I26" i="1"/>
  <c r="I18" i="1"/>
  <c r="I17" i="1"/>
  <c r="I23" i="1"/>
  <c r="I15" i="1"/>
  <c r="I22" i="1"/>
  <c r="G29" i="1" l="1"/>
  <c r="I20" i="1"/>
  <c r="I11" i="1"/>
  <c r="I27" i="1"/>
  <c r="R13" i="1"/>
  <c r="S29" i="1"/>
  <c r="I8" i="1"/>
  <c r="I21" i="1"/>
  <c r="R19" i="1"/>
  <c r="I14" i="1"/>
  <c r="I16" i="1"/>
  <c r="I9" i="1"/>
  <c r="I24" i="1"/>
  <c r="R12" i="1"/>
  <c r="I28" i="1"/>
  <c r="T10" i="1"/>
  <c r="T29" i="1" s="1"/>
  <c r="T31" i="1" l="1"/>
  <c r="T33" i="1" s="1"/>
  <c r="I33" i="1" s="1"/>
</calcChain>
</file>

<file path=xl/sharedStrings.xml><?xml version="1.0" encoding="utf-8"?>
<sst xmlns="http://schemas.openxmlformats.org/spreadsheetml/2006/main" count="330" uniqueCount="182">
  <si>
    <t>HOURS</t>
  </si>
  <si>
    <t>RATE</t>
  </si>
  <si>
    <t>DAYS</t>
  </si>
  <si>
    <t>TOTAL REG RUNS</t>
  </si>
  <si>
    <t>K</t>
  </si>
  <si>
    <t>TOTAL CONTRACT</t>
  </si>
  <si>
    <t>AM-1</t>
  </si>
  <si>
    <t>AM-2</t>
  </si>
  <si>
    <t>AM-3</t>
  </si>
  <si>
    <t>MID-DAY</t>
  </si>
  <si>
    <t>PM-1</t>
  </si>
  <si>
    <t>PM-2</t>
  </si>
  <si>
    <t>PM-3</t>
  </si>
  <si>
    <t>R1</t>
  </si>
  <si>
    <t>MATHENY</t>
  </si>
  <si>
    <t>W1</t>
  </si>
  <si>
    <t>HB1</t>
  </si>
  <si>
    <t>R23</t>
  </si>
  <si>
    <t>T23</t>
  </si>
  <si>
    <t>HB23</t>
  </si>
  <si>
    <t>R22</t>
  </si>
  <si>
    <t>W22</t>
  </si>
  <si>
    <t>HB22</t>
  </si>
  <si>
    <t>R3</t>
  </si>
  <si>
    <t>W3</t>
  </si>
  <si>
    <t>HB3</t>
  </si>
  <si>
    <t>R24</t>
  </si>
  <si>
    <t>T24</t>
  </si>
  <si>
    <t>HB24</t>
  </si>
  <si>
    <t>R10</t>
  </si>
  <si>
    <t>T10</t>
  </si>
  <si>
    <t>HB10</t>
  </si>
  <si>
    <t>R19</t>
  </si>
  <si>
    <t>W19</t>
  </si>
  <si>
    <t>HB19</t>
  </si>
  <si>
    <t>PRE -K 1</t>
  </si>
  <si>
    <t>R12</t>
  </si>
  <si>
    <t>HB12</t>
  </si>
  <si>
    <t>R15</t>
  </si>
  <si>
    <t>T15</t>
  </si>
  <si>
    <t>HB15</t>
  </si>
  <si>
    <t>PRE-K3</t>
  </si>
  <si>
    <t>R18</t>
  </si>
  <si>
    <t>HB18</t>
  </si>
  <si>
    <t>R13</t>
  </si>
  <si>
    <t>W13</t>
  </si>
  <si>
    <t>HB13</t>
  </si>
  <si>
    <t>R17</t>
  </si>
  <si>
    <t>T17</t>
  </si>
  <si>
    <t>HB17</t>
  </si>
  <si>
    <t>R14</t>
  </si>
  <si>
    <t>T14</t>
  </si>
  <si>
    <t>R25</t>
  </si>
  <si>
    <t>T25</t>
  </si>
  <si>
    <t>R11</t>
  </si>
  <si>
    <t>W11</t>
  </si>
  <si>
    <t>HB11</t>
  </si>
  <si>
    <t>PRE- K2</t>
  </si>
  <si>
    <t>PRE-K2</t>
  </si>
  <si>
    <t>PRE-K1</t>
  </si>
  <si>
    <t>W20</t>
  </si>
  <si>
    <t>HB20</t>
  </si>
  <si>
    <t>R20</t>
  </si>
  <si>
    <t>READINGTON TOWNSHIP SCHOOL DISTRICT</t>
  </si>
  <si>
    <t>Layton</t>
  </si>
  <si>
    <t>Hoff</t>
  </si>
  <si>
    <t>Bretherick</t>
  </si>
  <si>
    <t>Eitzen</t>
  </si>
  <si>
    <t>Vastano</t>
  </si>
  <si>
    <t>Hill</t>
  </si>
  <si>
    <t>Duquette</t>
  </si>
  <si>
    <t>Schuyler</t>
  </si>
  <si>
    <t>Byra</t>
  </si>
  <si>
    <t>Dvorshak</t>
  </si>
  <si>
    <t>Omdal</t>
  </si>
  <si>
    <t>Krystofiak</t>
  </si>
  <si>
    <t>McAndrews</t>
  </si>
  <si>
    <t>Hunt</t>
  </si>
  <si>
    <t>Giorgianni</t>
  </si>
  <si>
    <t>Rad</t>
  </si>
  <si>
    <t>Breaunig</t>
  </si>
  <si>
    <t>Flannery</t>
  </si>
  <si>
    <t>Garrison</t>
  </si>
  <si>
    <t>DeStefano</t>
  </si>
  <si>
    <t>Allan</t>
  </si>
  <si>
    <t>Barbara</t>
  </si>
  <si>
    <t>Ben</t>
  </si>
  <si>
    <t>Charlene</t>
  </si>
  <si>
    <t>Christine</t>
  </si>
  <si>
    <t>Debbi</t>
  </si>
  <si>
    <t>Diane</t>
  </si>
  <si>
    <t>Donald</t>
  </si>
  <si>
    <t>Frank</t>
  </si>
  <si>
    <t>Jean</t>
  </si>
  <si>
    <t>JoEllen</t>
  </si>
  <si>
    <t>John</t>
  </si>
  <si>
    <t>Justine</t>
  </si>
  <si>
    <t>Kelly</t>
  </si>
  <si>
    <t>Linda</t>
  </si>
  <si>
    <t>Margit</t>
  </si>
  <si>
    <t>Melissa</t>
  </si>
  <si>
    <t>Nancy</t>
  </si>
  <si>
    <t>Ruby</t>
  </si>
  <si>
    <t>TOTALS</t>
  </si>
  <si>
    <t>160-004-107</t>
  </si>
  <si>
    <t>160-000-107</t>
  </si>
  <si>
    <t>161-000-107</t>
  </si>
  <si>
    <t>Dorothy</t>
  </si>
  <si>
    <t>Merz</t>
  </si>
  <si>
    <t>107-000-107</t>
  </si>
  <si>
    <t>ACCOUNTS 11-000-270</t>
  </si>
  <si>
    <t>DRIVER/AIDE</t>
  </si>
  <si>
    <t>AIDE</t>
  </si>
  <si>
    <t>REG DRIVER</t>
  </si>
  <si>
    <t>K ROUTE</t>
  </si>
  <si>
    <t>SPEC ED DRIVER</t>
  </si>
  <si>
    <t xml:space="preserve"> </t>
  </si>
  <si>
    <t>STEP</t>
  </si>
  <si>
    <t>OG</t>
  </si>
  <si>
    <t>RMS2</t>
  </si>
  <si>
    <t>HBS2</t>
  </si>
  <si>
    <t>RMS 2</t>
  </si>
  <si>
    <t>ARC OF KOHLER SCHOOL</t>
  </si>
  <si>
    <t>Fawcett</t>
  </si>
  <si>
    <t>Andrew</t>
  </si>
  <si>
    <t>W12</t>
  </si>
  <si>
    <t>HB25</t>
  </si>
  <si>
    <t>Jennifer</t>
  </si>
  <si>
    <t>Fisch</t>
  </si>
  <si>
    <t>2012-2013 DRIVER HOURS</t>
  </si>
  <si>
    <t>Breauning</t>
  </si>
  <si>
    <t>First name</t>
  </si>
  <si>
    <t>Last name</t>
  </si>
  <si>
    <t>Midday</t>
  </si>
  <si>
    <t>PM hours</t>
  </si>
  <si>
    <t>AM hours</t>
  </si>
  <si>
    <t>Total Hrs.</t>
  </si>
  <si>
    <t>Duguette</t>
  </si>
  <si>
    <t xml:space="preserve">Melissa </t>
  </si>
  <si>
    <t xml:space="preserve">Linda </t>
  </si>
  <si>
    <t xml:space="preserve">Kelly </t>
  </si>
  <si>
    <t>Aide for Jean</t>
  </si>
  <si>
    <t>7:30-9:15</t>
  </si>
  <si>
    <t>11am-1pm</t>
  </si>
  <si>
    <t>6:30-9</t>
  </si>
  <si>
    <t>2-4:30</t>
  </si>
  <si>
    <t>6:30-8:15</t>
  </si>
  <si>
    <t>7:30-10:15</t>
  </si>
  <si>
    <t>7-9:00</t>
  </si>
  <si>
    <t>2-4:00</t>
  </si>
  <si>
    <t>2:30-4</t>
  </si>
  <si>
    <t>2:00-4</t>
  </si>
  <si>
    <t>7:15-9:15</t>
  </si>
  <si>
    <t>2:00-4:30</t>
  </si>
  <si>
    <t>7:30-10</t>
  </si>
  <si>
    <t>2:30-5:15</t>
  </si>
  <si>
    <t>5+K</t>
  </si>
  <si>
    <t>5.25+K</t>
  </si>
  <si>
    <t>2013-2014 BUS ROUTES AND DRIVER ASSIGNMENTS</t>
  </si>
  <si>
    <t>T11</t>
  </si>
  <si>
    <t>Hromoho</t>
  </si>
  <si>
    <t>Juanita</t>
  </si>
  <si>
    <t>BB Rt.</t>
  </si>
  <si>
    <t>T31</t>
  </si>
  <si>
    <t>W31</t>
  </si>
  <si>
    <t>Spec Ed out of district with nurse.</t>
  </si>
  <si>
    <t>WV39</t>
  </si>
  <si>
    <t>AIDE ARC OF KOHLER SCH</t>
  </si>
  <si>
    <t>Notes:</t>
  </si>
  <si>
    <t>Spec Ed out of district with Aide</t>
  </si>
  <si>
    <t>Pre-K in district</t>
  </si>
  <si>
    <t>Speci Ed in district</t>
  </si>
  <si>
    <t>In addition drivers receive hourly rate pay for approximately 8 hours Safety Training per year paid through payroll voucher following attendance</t>
  </si>
  <si>
    <t xml:space="preserve"> - Acct Other than Home to School</t>
  </si>
  <si>
    <t xml:space="preserve">Route reductions compared to 2012-13:  </t>
  </si>
  <si>
    <t>1 RMS  Route</t>
  </si>
  <si>
    <t>1 TBS K Route</t>
  </si>
  <si>
    <t>2 WHS Routes</t>
  </si>
  <si>
    <t>Department Salaries (Dispatcher &amp; Mechanic)</t>
  </si>
  <si>
    <t>2013-14 Contractual Totals:</t>
  </si>
  <si>
    <t>Increase/Decrease Prior Budget Year:</t>
  </si>
  <si>
    <t>2012-13 Contractual Totals Paid: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</si>
</sst>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indexed="48"/>
      <name val="Calibri"/>
      <family val="2"/>
      <scheme val="minor"/>
    </font>
    <font>
      <sz val="8"/>
      <color indexed="20"/>
      <name val="Calibri"/>
      <family val="2"/>
      <scheme val="minor"/>
    </font>
    <font>
      <sz val="10"/>
      <color indexed="2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indexed="49"/>
      <name val="Calibri"/>
      <family val="2"/>
      <scheme val="minor"/>
    </font>
    <font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16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8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44" fontId="6" fillId="0" borderId="1" xfId="1" applyFont="1" applyBorder="1"/>
    <xf numFmtId="44" fontId="6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Fill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44" fontId="3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6" fillId="0" borderId="1" xfId="0" applyNumberFormat="1" applyFont="1" applyBorder="1"/>
    <xf numFmtId="43" fontId="6" fillId="0" borderId="4" xfId="0" applyNumberFormat="1" applyFont="1" applyBorder="1"/>
    <xf numFmtId="43" fontId="6" fillId="0" borderId="0" xfId="0" applyNumberFormat="1" applyFont="1" applyBorder="1"/>
    <xf numFmtId="43" fontId="6" fillId="0" borderId="1" xfId="1" applyNumberFormat="1" applyFont="1" applyBorder="1"/>
    <xf numFmtId="0" fontId="6" fillId="0" borderId="7" xfId="0" applyFont="1" applyBorder="1"/>
    <xf numFmtId="8" fontId="6" fillId="0" borderId="7" xfId="0" applyNumberFormat="1" applyFont="1" applyBorder="1"/>
    <xf numFmtId="0" fontId="6" fillId="0" borderId="7" xfId="0" applyFont="1" applyBorder="1" applyAlignment="1">
      <alignment horizontal="right"/>
    </xf>
    <xf numFmtId="44" fontId="6" fillId="0" borderId="7" xfId="1" applyFont="1" applyBorder="1"/>
    <xf numFmtId="44" fontId="6" fillId="0" borderId="7" xfId="0" applyNumberFormat="1" applyFont="1" applyBorder="1"/>
    <xf numFmtId="43" fontId="6" fillId="0" borderId="7" xfId="0" applyNumberFormat="1" applyFont="1" applyBorder="1"/>
    <xf numFmtId="43" fontId="6" fillId="0" borderId="7" xfId="1" applyNumberFormat="1" applyFont="1" applyBorder="1"/>
    <xf numFmtId="0" fontId="6" fillId="0" borderId="6" xfId="0" applyFont="1" applyBorder="1"/>
    <xf numFmtId="0" fontId="4" fillId="0" borderId="6" xfId="0" applyFont="1" applyBorder="1"/>
    <xf numFmtId="44" fontId="4" fillId="0" borderId="6" xfId="0" applyNumberFormat="1" applyFont="1" applyBorder="1"/>
    <xf numFmtId="44" fontId="4" fillId="0" borderId="6" xfId="1" applyFont="1" applyBorder="1"/>
    <xf numFmtId="44" fontId="6" fillId="0" borderId="6" xfId="1" applyFont="1" applyBorder="1"/>
    <xf numFmtId="43" fontId="6" fillId="0" borderId="0" xfId="0" applyNumberFormat="1" applyFont="1"/>
    <xf numFmtId="0" fontId="6" fillId="0" borderId="5" xfId="0" applyFont="1" applyBorder="1"/>
    <xf numFmtId="0" fontId="4" fillId="0" borderId="0" xfId="0" applyFont="1" applyBorder="1"/>
    <xf numFmtId="44" fontId="4" fillId="0" borderId="0" xfId="0" applyNumberFormat="1" applyFont="1" applyBorder="1"/>
    <xf numFmtId="44" fontId="4" fillId="0" borderId="0" xfId="1" applyFont="1" applyBorder="1"/>
    <xf numFmtId="0" fontId="6" fillId="0" borderId="0" xfId="0" applyFont="1" applyBorder="1"/>
    <xf numFmtId="44" fontId="6" fillId="0" borderId="0" xfId="1" applyFont="1" applyBorder="1"/>
    <xf numFmtId="44" fontId="18" fillId="0" borderId="0" xfId="1" applyFont="1" applyBorder="1"/>
    <xf numFmtId="0" fontId="6" fillId="0" borderId="0" xfId="0" applyFont="1" applyFill="1" applyBorder="1"/>
    <xf numFmtId="44" fontId="6" fillId="0" borderId="8" xfId="1" applyFont="1" applyBorder="1"/>
    <xf numFmtId="44" fontId="4" fillId="0" borderId="9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D18" sqref="D18"/>
    </sheetView>
  </sheetViews>
  <sheetFormatPr defaultRowHeight="12.75" x14ac:dyDescent="0.2"/>
  <cols>
    <col min="1" max="1" width="7.140625" customWidth="1"/>
    <col min="2" max="2" width="9.5703125" customWidth="1"/>
    <col min="3" max="3" width="6.140625" customWidth="1"/>
    <col min="4" max="4" width="6.28515625" customWidth="1"/>
    <col min="5" max="6" width="5.140625" customWidth="1"/>
    <col min="7" max="7" width="14.28515625" customWidth="1"/>
    <col min="8" max="8" width="9.85546875" customWidth="1"/>
    <col min="9" max="9" width="15.42578125" customWidth="1"/>
    <col min="10" max="10" width="7.42578125" customWidth="1"/>
    <col min="11" max="11" width="5" customWidth="1"/>
    <col min="12" max="12" width="8.140625" customWidth="1"/>
    <col min="13" max="13" width="7.5703125" customWidth="1"/>
    <col min="14" max="14" width="4.85546875" customWidth="1"/>
    <col min="15" max="15" width="7" customWidth="1"/>
    <col min="16" max="16" width="8.140625" customWidth="1"/>
    <col min="17" max="17" width="9.85546875" bestFit="1" customWidth="1"/>
    <col min="18" max="18" width="10.7109375" customWidth="1"/>
    <col min="19" max="19" width="12" bestFit="1" customWidth="1"/>
    <col min="20" max="20" width="13.28515625" bestFit="1" customWidth="1"/>
  </cols>
  <sheetData>
    <row r="1" spans="1:20" x14ac:dyDescent="0.2">
      <c r="A1" s="3" t="s">
        <v>63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55" t="s">
        <v>110</v>
      </c>
      <c r="R3" s="57"/>
      <c r="S3" s="57"/>
      <c r="T3" s="58"/>
    </row>
    <row r="4" spans="1:20" x14ac:dyDescent="0.2">
      <c r="A4" s="55" t="s">
        <v>111</v>
      </c>
      <c r="B4" s="56"/>
      <c r="C4" s="8" t="s">
        <v>0</v>
      </c>
      <c r="D4" s="8" t="s">
        <v>1</v>
      </c>
      <c r="E4" s="8" t="s">
        <v>2</v>
      </c>
      <c r="F4" s="8" t="s">
        <v>117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8" t="s">
        <v>11</v>
      </c>
      <c r="P4" s="8" t="s">
        <v>12</v>
      </c>
      <c r="Q4" s="8" t="s">
        <v>109</v>
      </c>
      <c r="R4" s="9" t="s">
        <v>105</v>
      </c>
      <c r="S4" s="9" t="s">
        <v>104</v>
      </c>
      <c r="T4" s="9" t="s">
        <v>106</v>
      </c>
    </row>
    <row r="5" spans="1:20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 t="s">
        <v>112</v>
      </c>
      <c r="R5" s="8" t="s">
        <v>113</v>
      </c>
      <c r="S5" s="8" t="s">
        <v>114</v>
      </c>
      <c r="T5" s="8" t="s">
        <v>115</v>
      </c>
    </row>
    <row r="6" spans="1:20" x14ac:dyDescent="0.2">
      <c r="A6" s="10" t="s">
        <v>99</v>
      </c>
      <c r="B6" s="10" t="s">
        <v>80</v>
      </c>
      <c r="C6" s="10">
        <v>5</v>
      </c>
      <c r="D6" s="11">
        <v>27.25</v>
      </c>
      <c r="E6" s="10">
        <v>181</v>
      </c>
      <c r="F6" s="12">
        <v>22</v>
      </c>
      <c r="G6" s="13">
        <f t="shared" ref="G6:G28" si="0">C6*D6*E6</f>
        <v>24661.25</v>
      </c>
      <c r="H6" s="10"/>
      <c r="I6" s="14">
        <f t="shared" ref="I6:I28" si="1">G6+H6</f>
        <v>24661.25</v>
      </c>
      <c r="J6" s="15" t="s">
        <v>41</v>
      </c>
      <c r="K6" s="10"/>
      <c r="L6" s="10"/>
      <c r="M6" s="15" t="s">
        <v>41</v>
      </c>
      <c r="N6" s="10"/>
      <c r="O6" s="15" t="s">
        <v>41</v>
      </c>
      <c r="P6" s="10"/>
      <c r="Q6" s="10"/>
      <c r="R6" s="28">
        <v>0</v>
      </c>
      <c r="S6" s="31">
        <f t="shared" ref="S6" si="2">H6</f>
        <v>0</v>
      </c>
      <c r="T6" s="28">
        <f>G6</f>
        <v>24661.25</v>
      </c>
    </row>
    <row r="7" spans="1:20" x14ac:dyDescent="0.2">
      <c r="A7" s="10" t="s">
        <v>92</v>
      </c>
      <c r="B7" s="10" t="s">
        <v>72</v>
      </c>
      <c r="C7" s="10">
        <v>5</v>
      </c>
      <c r="D7" s="11">
        <v>23.12</v>
      </c>
      <c r="E7" s="10">
        <v>181</v>
      </c>
      <c r="F7" s="12">
        <v>12</v>
      </c>
      <c r="G7" s="13">
        <f t="shared" si="0"/>
        <v>20923.600000000002</v>
      </c>
      <c r="H7" s="10"/>
      <c r="I7" s="14">
        <f t="shared" si="1"/>
        <v>20923.600000000002</v>
      </c>
      <c r="J7" s="16" t="s">
        <v>119</v>
      </c>
      <c r="K7" s="10"/>
      <c r="L7" s="10" t="s">
        <v>120</v>
      </c>
      <c r="M7" s="10"/>
      <c r="N7" s="16" t="s">
        <v>121</v>
      </c>
      <c r="O7" s="10"/>
      <c r="P7" s="10" t="s">
        <v>120</v>
      </c>
      <c r="Q7" s="10"/>
      <c r="R7" s="28">
        <f>I7</f>
        <v>20923.600000000002</v>
      </c>
      <c r="S7" s="31">
        <f>H7</f>
        <v>0</v>
      </c>
      <c r="T7" s="44"/>
    </row>
    <row r="8" spans="1:20" x14ac:dyDescent="0.2">
      <c r="A8" s="10" t="s">
        <v>102</v>
      </c>
      <c r="B8" s="10" t="s">
        <v>83</v>
      </c>
      <c r="C8" s="10">
        <v>5</v>
      </c>
      <c r="D8" s="11">
        <v>25.3</v>
      </c>
      <c r="E8" s="10">
        <v>181</v>
      </c>
      <c r="F8" s="17">
        <v>10</v>
      </c>
      <c r="G8" s="13">
        <f t="shared" si="0"/>
        <v>22896.5</v>
      </c>
      <c r="H8" s="10"/>
      <c r="I8" s="14">
        <f t="shared" si="1"/>
        <v>22896.5</v>
      </c>
      <c r="J8" s="10" t="s">
        <v>44</v>
      </c>
      <c r="K8" s="10" t="s">
        <v>45</v>
      </c>
      <c r="L8" s="10" t="s">
        <v>162</v>
      </c>
      <c r="M8" s="10"/>
      <c r="N8" s="10" t="s">
        <v>44</v>
      </c>
      <c r="O8" s="10" t="s">
        <v>45</v>
      </c>
      <c r="P8" s="10" t="s">
        <v>46</v>
      </c>
      <c r="Q8" s="10"/>
      <c r="R8" s="29">
        <f>G8</f>
        <v>22896.5</v>
      </c>
      <c r="S8" s="31">
        <f t="shared" ref="S8:S28" si="3">H8</f>
        <v>0</v>
      </c>
      <c r="T8" s="28"/>
    </row>
    <row r="9" spans="1:20" x14ac:dyDescent="0.2">
      <c r="A9" s="10" t="s">
        <v>90</v>
      </c>
      <c r="B9" s="10" t="s">
        <v>70</v>
      </c>
      <c r="C9" s="10">
        <v>5</v>
      </c>
      <c r="D9" s="11">
        <v>28.15</v>
      </c>
      <c r="E9" s="10">
        <v>181</v>
      </c>
      <c r="F9" s="17" t="s">
        <v>118</v>
      </c>
      <c r="G9" s="13">
        <f t="shared" si="0"/>
        <v>25475.75</v>
      </c>
      <c r="H9" s="11">
        <v>4585</v>
      </c>
      <c r="I9" s="14">
        <f t="shared" si="1"/>
        <v>30060.75</v>
      </c>
      <c r="J9" s="10" t="s">
        <v>20</v>
      </c>
      <c r="K9" s="10" t="s">
        <v>21</v>
      </c>
      <c r="L9" s="10" t="s">
        <v>22</v>
      </c>
      <c r="M9" s="10"/>
      <c r="N9" s="10" t="s">
        <v>20</v>
      </c>
      <c r="O9" s="10" t="s">
        <v>21</v>
      </c>
      <c r="P9" s="10" t="s">
        <v>22</v>
      </c>
      <c r="Q9" s="10"/>
      <c r="R9" s="29">
        <f>G9</f>
        <v>25475.75</v>
      </c>
      <c r="S9" s="31">
        <f t="shared" si="3"/>
        <v>4585</v>
      </c>
      <c r="T9" s="28"/>
    </row>
    <row r="10" spans="1:20" x14ac:dyDescent="0.2">
      <c r="A10" s="10" t="s">
        <v>93</v>
      </c>
      <c r="B10" s="10" t="s">
        <v>73</v>
      </c>
      <c r="C10" s="10">
        <v>5.25</v>
      </c>
      <c r="D10" s="11">
        <v>29.2</v>
      </c>
      <c r="E10" s="10">
        <v>187</v>
      </c>
      <c r="F10" s="17" t="s">
        <v>118</v>
      </c>
      <c r="G10" s="13">
        <f t="shared" si="0"/>
        <v>28667.1</v>
      </c>
      <c r="H10" s="11">
        <v>4585</v>
      </c>
      <c r="I10" s="14">
        <f t="shared" si="1"/>
        <v>33252.1</v>
      </c>
      <c r="J10" s="18" t="s">
        <v>122</v>
      </c>
      <c r="K10" s="18"/>
      <c r="L10" s="18"/>
      <c r="M10" s="10"/>
      <c r="N10" s="18" t="s">
        <v>122</v>
      </c>
      <c r="O10" s="18"/>
      <c r="P10" s="18"/>
      <c r="Q10" s="10"/>
      <c r="R10" s="44">
        <v>0</v>
      </c>
      <c r="S10" s="31">
        <f t="shared" si="3"/>
        <v>4585</v>
      </c>
      <c r="T10" s="29">
        <f>G10</f>
        <v>28667.1</v>
      </c>
    </row>
    <row r="11" spans="1:20" x14ac:dyDescent="0.2">
      <c r="A11" s="10" t="s">
        <v>87</v>
      </c>
      <c r="B11" s="10" t="s">
        <v>67</v>
      </c>
      <c r="C11" s="10">
        <v>5</v>
      </c>
      <c r="D11" s="11">
        <v>26.9</v>
      </c>
      <c r="E11" s="10">
        <v>181</v>
      </c>
      <c r="F11" s="17">
        <v>21</v>
      </c>
      <c r="G11" s="13">
        <f t="shared" si="0"/>
        <v>24344.5</v>
      </c>
      <c r="H11" s="10"/>
      <c r="I11" s="14">
        <f t="shared" si="1"/>
        <v>24344.5</v>
      </c>
      <c r="J11" s="10" t="s">
        <v>32</v>
      </c>
      <c r="K11" s="10" t="s">
        <v>33</v>
      </c>
      <c r="L11" s="10" t="s">
        <v>34</v>
      </c>
      <c r="M11" s="10"/>
      <c r="N11" s="10" t="s">
        <v>32</v>
      </c>
      <c r="O11" s="10" t="s">
        <v>33</v>
      </c>
      <c r="P11" s="10" t="s">
        <v>34</v>
      </c>
      <c r="Q11" s="10"/>
      <c r="R11" s="29">
        <f>G11</f>
        <v>24344.5</v>
      </c>
      <c r="S11" s="31">
        <f t="shared" si="3"/>
        <v>0</v>
      </c>
      <c r="T11" s="28"/>
    </row>
    <row r="12" spans="1:20" x14ac:dyDescent="0.2">
      <c r="A12" s="10" t="s">
        <v>88</v>
      </c>
      <c r="B12" s="10" t="s">
        <v>123</v>
      </c>
      <c r="C12" s="10">
        <v>5</v>
      </c>
      <c r="D12" s="11">
        <v>19.489999999999998</v>
      </c>
      <c r="E12" s="10">
        <v>181</v>
      </c>
      <c r="F12" s="17">
        <v>3</v>
      </c>
      <c r="G12" s="13">
        <f t="shared" si="0"/>
        <v>17638.449999999997</v>
      </c>
      <c r="H12" s="10"/>
      <c r="I12" s="14">
        <f t="shared" si="1"/>
        <v>17638.449999999997</v>
      </c>
      <c r="J12" s="10" t="s">
        <v>42</v>
      </c>
      <c r="K12" s="10"/>
      <c r="L12" s="10" t="s">
        <v>43</v>
      </c>
      <c r="M12" s="10"/>
      <c r="N12" s="10" t="s">
        <v>42</v>
      </c>
      <c r="O12" s="16"/>
      <c r="P12" s="10" t="s">
        <v>43</v>
      </c>
      <c r="Q12" s="10"/>
      <c r="R12" s="29">
        <f>G12</f>
        <v>17638.449999999997</v>
      </c>
      <c r="S12" s="31">
        <f t="shared" si="3"/>
        <v>0</v>
      </c>
      <c r="T12" s="28"/>
    </row>
    <row r="13" spans="1:20" x14ac:dyDescent="0.2">
      <c r="A13" s="10" t="s">
        <v>127</v>
      </c>
      <c r="B13" s="10" t="s">
        <v>128</v>
      </c>
      <c r="C13" s="10">
        <v>4</v>
      </c>
      <c r="D13" s="11">
        <v>19.12</v>
      </c>
      <c r="E13" s="10">
        <v>181</v>
      </c>
      <c r="F13" s="17">
        <v>2</v>
      </c>
      <c r="G13" s="13">
        <f t="shared" si="0"/>
        <v>13842.880000000001</v>
      </c>
      <c r="H13" s="10"/>
      <c r="I13" s="14">
        <f t="shared" si="1"/>
        <v>13842.880000000001</v>
      </c>
      <c r="J13" s="10"/>
      <c r="K13" s="10" t="s">
        <v>60</v>
      </c>
      <c r="L13" s="10" t="s">
        <v>61</v>
      </c>
      <c r="M13" s="10"/>
      <c r="N13" s="10" t="s">
        <v>62</v>
      </c>
      <c r="O13" s="10" t="s">
        <v>60</v>
      </c>
      <c r="P13" s="10"/>
      <c r="Q13" s="10"/>
      <c r="R13" s="29">
        <f>G13</f>
        <v>13842.880000000001</v>
      </c>
      <c r="S13" s="31">
        <f t="shared" si="3"/>
        <v>0</v>
      </c>
      <c r="T13" s="28"/>
    </row>
    <row r="14" spans="1:20" x14ac:dyDescent="0.2">
      <c r="A14" s="10" t="s">
        <v>100</v>
      </c>
      <c r="B14" s="10" t="s">
        <v>81</v>
      </c>
      <c r="C14" s="10">
        <v>4.5</v>
      </c>
      <c r="D14" s="11">
        <v>24.04</v>
      </c>
      <c r="E14" s="10">
        <v>181</v>
      </c>
      <c r="F14" s="17">
        <v>14</v>
      </c>
      <c r="G14" s="13">
        <f t="shared" si="0"/>
        <v>19580.579999999998</v>
      </c>
      <c r="H14" s="10"/>
      <c r="I14" s="14">
        <f t="shared" si="1"/>
        <v>19580.579999999998</v>
      </c>
      <c r="J14" s="10" t="s">
        <v>54</v>
      </c>
      <c r="K14" s="10" t="s">
        <v>159</v>
      </c>
      <c r="L14" s="10" t="s">
        <v>56</v>
      </c>
      <c r="M14" s="10"/>
      <c r="N14" s="10" t="s">
        <v>54</v>
      </c>
      <c r="O14" s="16" t="s">
        <v>55</v>
      </c>
      <c r="P14" s="10"/>
      <c r="Q14" s="10"/>
      <c r="R14" s="30">
        <f>G14</f>
        <v>19580.579999999998</v>
      </c>
      <c r="S14" s="31">
        <f t="shared" si="3"/>
        <v>0</v>
      </c>
      <c r="T14" s="28"/>
    </row>
    <row r="15" spans="1:20" x14ac:dyDescent="0.2">
      <c r="A15" s="10" t="s">
        <v>101</v>
      </c>
      <c r="B15" s="10" t="s">
        <v>82</v>
      </c>
      <c r="C15" s="10">
        <v>5.25</v>
      </c>
      <c r="D15" s="11">
        <v>24.04</v>
      </c>
      <c r="E15" s="10">
        <v>181</v>
      </c>
      <c r="F15" s="17">
        <v>14</v>
      </c>
      <c r="G15" s="13">
        <f t="shared" si="0"/>
        <v>22844.01</v>
      </c>
      <c r="H15" s="10"/>
      <c r="I15" s="14">
        <f t="shared" si="1"/>
        <v>22844.01</v>
      </c>
      <c r="J15" s="15" t="s">
        <v>57</v>
      </c>
      <c r="K15" s="10"/>
      <c r="L15" s="10"/>
      <c r="M15" s="15" t="s">
        <v>58</v>
      </c>
      <c r="N15" s="10"/>
      <c r="O15" s="15" t="s">
        <v>58</v>
      </c>
      <c r="P15" s="10"/>
      <c r="Q15" s="10"/>
      <c r="R15" s="44">
        <v>0</v>
      </c>
      <c r="S15" s="31">
        <f t="shared" si="3"/>
        <v>0</v>
      </c>
      <c r="T15" s="28">
        <f>G15</f>
        <v>22844.01</v>
      </c>
    </row>
    <row r="16" spans="1:20" x14ac:dyDescent="0.2">
      <c r="A16" s="10" t="s">
        <v>98</v>
      </c>
      <c r="B16" s="10" t="s">
        <v>78</v>
      </c>
      <c r="C16" s="10">
        <v>5</v>
      </c>
      <c r="D16" s="11">
        <v>26.65</v>
      </c>
      <c r="E16" s="10">
        <v>181</v>
      </c>
      <c r="F16" s="17">
        <v>20</v>
      </c>
      <c r="G16" s="13">
        <f t="shared" si="0"/>
        <v>24118.25</v>
      </c>
      <c r="H16" s="10"/>
      <c r="I16" s="14">
        <f t="shared" si="1"/>
        <v>24118.25</v>
      </c>
      <c r="J16" s="10" t="s">
        <v>17</v>
      </c>
      <c r="K16" s="10" t="s">
        <v>18</v>
      </c>
      <c r="L16" s="10" t="s">
        <v>19</v>
      </c>
      <c r="M16" s="10"/>
      <c r="N16" s="10" t="s">
        <v>17</v>
      </c>
      <c r="O16" s="10" t="s">
        <v>18</v>
      </c>
      <c r="P16" s="10" t="s">
        <v>19</v>
      </c>
      <c r="Q16" s="10"/>
      <c r="R16" s="29">
        <f>G16</f>
        <v>24118.25</v>
      </c>
      <c r="S16" s="31">
        <f t="shared" si="3"/>
        <v>0</v>
      </c>
      <c r="T16" s="28"/>
    </row>
    <row r="17" spans="1:20" x14ac:dyDescent="0.2">
      <c r="A17" s="10" t="s">
        <v>89</v>
      </c>
      <c r="B17" s="10" t="s">
        <v>69</v>
      </c>
      <c r="C17" s="10">
        <v>5</v>
      </c>
      <c r="D17" s="11">
        <v>26.65</v>
      </c>
      <c r="E17" s="10">
        <v>181</v>
      </c>
      <c r="F17" s="17">
        <v>20</v>
      </c>
      <c r="G17" s="13">
        <f t="shared" si="0"/>
        <v>24118.25</v>
      </c>
      <c r="H17" s="11"/>
      <c r="I17" s="14">
        <f t="shared" si="1"/>
        <v>24118.25</v>
      </c>
      <c r="J17" s="10" t="s">
        <v>36</v>
      </c>
      <c r="K17" s="10" t="s">
        <v>125</v>
      </c>
      <c r="L17" s="10" t="s">
        <v>37</v>
      </c>
      <c r="M17" s="10"/>
      <c r="N17" s="10" t="s">
        <v>36</v>
      </c>
      <c r="O17" s="10" t="s">
        <v>125</v>
      </c>
      <c r="P17" s="10" t="s">
        <v>37</v>
      </c>
      <c r="Q17" s="10"/>
      <c r="R17" s="29">
        <f>G17</f>
        <v>24118.25</v>
      </c>
      <c r="S17" s="31">
        <f t="shared" si="3"/>
        <v>0</v>
      </c>
      <c r="T17" s="28"/>
    </row>
    <row r="18" spans="1:20" x14ac:dyDescent="0.2">
      <c r="A18" s="10" t="s">
        <v>85</v>
      </c>
      <c r="B18" s="10" t="s">
        <v>65</v>
      </c>
      <c r="C18" s="10">
        <v>5.75</v>
      </c>
      <c r="D18" s="11">
        <v>27.25</v>
      </c>
      <c r="E18" s="10">
        <v>181</v>
      </c>
      <c r="F18" s="12" t="s">
        <v>118</v>
      </c>
      <c r="G18" s="13">
        <f t="shared" si="0"/>
        <v>28360.4375</v>
      </c>
      <c r="H18" s="11"/>
      <c r="I18" s="14">
        <f t="shared" si="1"/>
        <v>28360.4375</v>
      </c>
      <c r="J18" s="15" t="s">
        <v>166</v>
      </c>
      <c r="K18" s="10"/>
      <c r="L18" s="19" t="s">
        <v>59</v>
      </c>
      <c r="M18" s="15" t="s">
        <v>59</v>
      </c>
      <c r="N18" s="10"/>
      <c r="O18" s="15" t="s">
        <v>35</v>
      </c>
      <c r="P18" s="10"/>
      <c r="Q18" s="10"/>
      <c r="R18" s="29">
        <v>0</v>
      </c>
      <c r="S18" s="31">
        <f t="shared" si="3"/>
        <v>0</v>
      </c>
      <c r="T18" s="28">
        <f>G18</f>
        <v>28360.4375</v>
      </c>
    </row>
    <row r="19" spans="1:20" x14ac:dyDescent="0.2">
      <c r="A19" s="10" t="s">
        <v>97</v>
      </c>
      <c r="B19" s="10" t="s">
        <v>77</v>
      </c>
      <c r="C19" s="10">
        <v>5</v>
      </c>
      <c r="D19" s="11">
        <v>28.56</v>
      </c>
      <c r="E19" s="10">
        <v>181</v>
      </c>
      <c r="F19" s="12" t="s">
        <v>118</v>
      </c>
      <c r="G19" s="13">
        <f t="shared" si="0"/>
        <v>25846.799999999996</v>
      </c>
      <c r="H19" s="11">
        <v>4585</v>
      </c>
      <c r="I19" s="14">
        <f t="shared" si="1"/>
        <v>30431.799999999996</v>
      </c>
      <c r="J19" s="10" t="s">
        <v>13</v>
      </c>
      <c r="K19" s="10" t="s">
        <v>15</v>
      </c>
      <c r="L19" s="10" t="s">
        <v>16</v>
      </c>
      <c r="M19" s="10"/>
      <c r="N19" s="10" t="s">
        <v>13</v>
      </c>
      <c r="O19" s="10" t="s">
        <v>15</v>
      </c>
      <c r="P19" s="10" t="s">
        <v>16</v>
      </c>
      <c r="Q19" s="10"/>
      <c r="R19" s="30">
        <f>G19</f>
        <v>25846.799999999996</v>
      </c>
      <c r="S19" s="31">
        <f t="shared" si="3"/>
        <v>4585</v>
      </c>
      <c r="T19" s="28"/>
    </row>
    <row r="20" spans="1:20" x14ac:dyDescent="0.2">
      <c r="A20" s="10" t="s">
        <v>160</v>
      </c>
      <c r="B20" s="10" t="s">
        <v>161</v>
      </c>
      <c r="C20" s="10">
        <v>4.5</v>
      </c>
      <c r="D20" s="11">
        <v>18.75</v>
      </c>
      <c r="E20" s="10">
        <v>181</v>
      </c>
      <c r="F20" s="17">
        <v>1</v>
      </c>
      <c r="G20" s="13">
        <f t="shared" si="0"/>
        <v>15271.875</v>
      </c>
      <c r="H20" s="10"/>
      <c r="I20" s="14">
        <f t="shared" si="1"/>
        <v>15271.875</v>
      </c>
      <c r="J20" s="10"/>
      <c r="K20" s="10" t="s">
        <v>51</v>
      </c>
      <c r="L20" s="10" t="s">
        <v>162</v>
      </c>
      <c r="M20" s="10"/>
      <c r="N20" s="10" t="s">
        <v>50</v>
      </c>
      <c r="O20" s="10" t="s">
        <v>51</v>
      </c>
      <c r="P20" s="10"/>
      <c r="Q20" s="10"/>
      <c r="R20" s="29">
        <f>G20</f>
        <v>15271.875</v>
      </c>
      <c r="S20" s="31">
        <f t="shared" si="3"/>
        <v>0</v>
      </c>
      <c r="T20" s="28"/>
    </row>
    <row r="21" spans="1:20" x14ac:dyDescent="0.2">
      <c r="A21" s="10" t="s">
        <v>95</v>
      </c>
      <c r="B21" s="10" t="s">
        <v>75</v>
      </c>
      <c r="C21" s="10">
        <v>5</v>
      </c>
      <c r="D21" s="11">
        <v>27.25</v>
      </c>
      <c r="E21" s="10">
        <v>181</v>
      </c>
      <c r="F21" s="12" t="s">
        <v>118</v>
      </c>
      <c r="G21" s="13">
        <f t="shared" si="0"/>
        <v>24661.25</v>
      </c>
      <c r="H21" s="11">
        <v>4585</v>
      </c>
      <c r="I21" s="14">
        <f t="shared" si="1"/>
        <v>29246.25</v>
      </c>
      <c r="J21" s="10" t="s">
        <v>26</v>
      </c>
      <c r="K21" s="10" t="s">
        <v>27</v>
      </c>
      <c r="L21" s="10" t="s">
        <v>28</v>
      </c>
      <c r="M21" s="10"/>
      <c r="N21" s="10" t="s">
        <v>26</v>
      </c>
      <c r="O21" s="10" t="s">
        <v>27</v>
      </c>
      <c r="P21" s="10" t="s">
        <v>28</v>
      </c>
      <c r="Q21" s="10"/>
      <c r="R21" s="29">
        <f>G21</f>
        <v>24661.25</v>
      </c>
      <c r="S21" s="31">
        <f t="shared" si="3"/>
        <v>4585</v>
      </c>
      <c r="T21" s="28"/>
    </row>
    <row r="22" spans="1:20" x14ac:dyDescent="0.2">
      <c r="A22" s="10" t="s">
        <v>84</v>
      </c>
      <c r="B22" s="10" t="s">
        <v>64</v>
      </c>
      <c r="C22" s="10">
        <v>5.25</v>
      </c>
      <c r="D22" s="11">
        <v>23.12</v>
      </c>
      <c r="E22" s="10">
        <v>183</v>
      </c>
      <c r="F22" s="12">
        <v>12</v>
      </c>
      <c r="G22" s="13">
        <f t="shared" si="0"/>
        <v>22212.54</v>
      </c>
      <c r="H22" s="10"/>
      <c r="I22" s="14">
        <f t="shared" si="1"/>
        <v>22212.54</v>
      </c>
      <c r="J22" s="10"/>
      <c r="K22" s="10" t="s">
        <v>163</v>
      </c>
      <c r="L22" s="20" t="s">
        <v>14</v>
      </c>
      <c r="M22" s="10"/>
      <c r="N22" s="10"/>
      <c r="O22" s="10" t="s">
        <v>164</v>
      </c>
      <c r="P22" s="20" t="s">
        <v>14</v>
      </c>
      <c r="Q22" s="10"/>
      <c r="R22" s="44">
        <v>222.13</v>
      </c>
      <c r="S22" s="31">
        <f t="shared" si="3"/>
        <v>0</v>
      </c>
      <c r="T22" s="29">
        <f>I22-R22</f>
        <v>21990.41</v>
      </c>
    </row>
    <row r="23" spans="1:20" x14ac:dyDescent="0.2">
      <c r="A23" s="10" t="s">
        <v>96</v>
      </c>
      <c r="B23" s="10" t="s">
        <v>76</v>
      </c>
      <c r="C23" s="10">
        <v>4.5</v>
      </c>
      <c r="D23" s="11">
        <v>24.51</v>
      </c>
      <c r="E23" s="10">
        <v>181</v>
      </c>
      <c r="F23" s="12">
        <v>15</v>
      </c>
      <c r="G23" s="13">
        <f t="shared" si="0"/>
        <v>19963.395</v>
      </c>
      <c r="H23" s="10"/>
      <c r="I23" s="14">
        <f t="shared" si="1"/>
        <v>19963.395</v>
      </c>
      <c r="J23" s="10" t="s">
        <v>52</v>
      </c>
      <c r="K23" s="10" t="s">
        <v>53</v>
      </c>
      <c r="L23" s="10" t="s">
        <v>126</v>
      </c>
      <c r="M23" s="10"/>
      <c r="N23" s="10" t="s">
        <v>52</v>
      </c>
      <c r="O23" s="10" t="s">
        <v>53</v>
      </c>
      <c r="P23" s="10"/>
      <c r="Q23" s="10"/>
      <c r="R23" s="29">
        <f>G23</f>
        <v>19963.395</v>
      </c>
      <c r="S23" s="31">
        <f t="shared" si="3"/>
        <v>0</v>
      </c>
      <c r="T23" s="28"/>
    </row>
    <row r="24" spans="1:20" x14ac:dyDescent="0.2">
      <c r="A24" s="10" t="s">
        <v>107</v>
      </c>
      <c r="B24" s="10" t="s">
        <v>108</v>
      </c>
      <c r="C24" s="10">
        <v>5.25</v>
      </c>
      <c r="D24" s="11">
        <v>10.79</v>
      </c>
      <c r="E24" s="10">
        <v>187</v>
      </c>
      <c r="F24" s="12">
        <v>3</v>
      </c>
      <c r="G24" s="13">
        <f t="shared" si="0"/>
        <v>10593.082499999999</v>
      </c>
      <c r="H24" s="10"/>
      <c r="I24" s="14">
        <f t="shared" si="1"/>
        <v>10593.082499999999</v>
      </c>
      <c r="J24" s="18" t="s">
        <v>167</v>
      </c>
      <c r="K24" s="18"/>
      <c r="L24" s="18"/>
      <c r="M24" s="15" t="s">
        <v>116</v>
      </c>
      <c r="N24" s="10"/>
      <c r="O24" s="18" t="s">
        <v>167</v>
      </c>
      <c r="P24" s="18"/>
      <c r="Q24" s="14">
        <f>G24</f>
        <v>10593.082499999999</v>
      </c>
      <c r="R24" s="29">
        <v>0</v>
      </c>
      <c r="S24" s="31">
        <f t="shared" si="3"/>
        <v>0</v>
      </c>
      <c r="T24" s="28">
        <v>0</v>
      </c>
    </row>
    <row r="25" spans="1:20" x14ac:dyDescent="0.2">
      <c r="A25" s="10" t="s">
        <v>94</v>
      </c>
      <c r="B25" s="10" t="s">
        <v>74</v>
      </c>
      <c r="C25" s="10">
        <v>5</v>
      </c>
      <c r="D25" s="11">
        <v>27.25</v>
      </c>
      <c r="E25" s="10">
        <v>181</v>
      </c>
      <c r="F25" s="12" t="s">
        <v>118</v>
      </c>
      <c r="G25" s="13">
        <f t="shared" si="0"/>
        <v>24661.25</v>
      </c>
      <c r="H25" s="11"/>
      <c r="I25" s="14">
        <f t="shared" si="1"/>
        <v>24661.25</v>
      </c>
      <c r="J25" s="10" t="s">
        <v>29</v>
      </c>
      <c r="K25" s="10" t="s">
        <v>30</v>
      </c>
      <c r="L25" s="10" t="s">
        <v>31</v>
      </c>
      <c r="M25" s="10"/>
      <c r="N25" s="10" t="s">
        <v>29</v>
      </c>
      <c r="O25" s="10" t="s">
        <v>30</v>
      </c>
      <c r="P25" s="10" t="s">
        <v>31</v>
      </c>
      <c r="Q25" s="10"/>
      <c r="R25" s="29">
        <f>G25</f>
        <v>24661.25</v>
      </c>
      <c r="S25" s="31">
        <f t="shared" si="3"/>
        <v>0</v>
      </c>
      <c r="T25" s="28"/>
    </row>
    <row r="26" spans="1:20" x14ac:dyDescent="0.2">
      <c r="A26" s="10" t="s">
        <v>98</v>
      </c>
      <c r="B26" s="10" t="s">
        <v>79</v>
      </c>
      <c r="C26" s="10">
        <v>5</v>
      </c>
      <c r="D26" s="11">
        <v>27.8</v>
      </c>
      <c r="E26" s="10">
        <v>181</v>
      </c>
      <c r="F26" s="12" t="s">
        <v>118</v>
      </c>
      <c r="G26" s="13">
        <f t="shared" si="0"/>
        <v>25159</v>
      </c>
      <c r="H26" s="11">
        <v>4585</v>
      </c>
      <c r="I26" s="14">
        <f t="shared" si="1"/>
        <v>29744</v>
      </c>
      <c r="J26" s="10" t="s">
        <v>23</v>
      </c>
      <c r="K26" s="10" t="s">
        <v>24</v>
      </c>
      <c r="L26" s="10" t="s">
        <v>25</v>
      </c>
      <c r="M26" s="10"/>
      <c r="N26" s="10" t="s">
        <v>23</v>
      </c>
      <c r="O26" s="10" t="s">
        <v>24</v>
      </c>
      <c r="P26" s="10" t="s">
        <v>25</v>
      </c>
      <c r="Q26" s="10"/>
      <c r="R26" s="29">
        <f>G26</f>
        <v>25159</v>
      </c>
      <c r="S26" s="31">
        <f t="shared" si="3"/>
        <v>4585</v>
      </c>
      <c r="T26" s="28"/>
    </row>
    <row r="27" spans="1:20" x14ac:dyDescent="0.2">
      <c r="A27" s="10" t="s">
        <v>91</v>
      </c>
      <c r="B27" s="10" t="s">
        <v>71</v>
      </c>
      <c r="C27" s="10">
        <v>4.5</v>
      </c>
      <c r="D27" s="11">
        <v>24.51</v>
      </c>
      <c r="E27" s="10">
        <v>181</v>
      </c>
      <c r="F27" s="12">
        <v>15</v>
      </c>
      <c r="G27" s="13">
        <f t="shared" si="0"/>
        <v>19963.395</v>
      </c>
      <c r="H27" s="10"/>
      <c r="I27" s="14">
        <f t="shared" si="1"/>
        <v>19963.395</v>
      </c>
      <c r="J27" s="10" t="s">
        <v>47</v>
      </c>
      <c r="K27" s="10" t="s">
        <v>48</v>
      </c>
      <c r="L27" s="10" t="s">
        <v>49</v>
      </c>
      <c r="M27" s="10"/>
      <c r="N27" s="10"/>
      <c r="O27" s="10" t="s">
        <v>48</v>
      </c>
      <c r="P27" s="10" t="s">
        <v>49</v>
      </c>
      <c r="Q27" s="10"/>
      <c r="R27" s="28">
        <f>G27</f>
        <v>19963.395</v>
      </c>
      <c r="S27" s="31">
        <f t="shared" si="3"/>
        <v>0</v>
      </c>
      <c r="T27" s="28"/>
    </row>
    <row r="28" spans="1:20" ht="13.5" thickBot="1" x14ac:dyDescent="0.25">
      <c r="A28" s="32" t="s">
        <v>88</v>
      </c>
      <c r="B28" s="32" t="s">
        <v>68</v>
      </c>
      <c r="C28" s="32">
        <v>5</v>
      </c>
      <c r="D28" s="33">
        <v>26.1</v>
      </c>
      <c r="E28" s="32">
        <v>181</v>
      </c>
      <c r="F28" s="34">
        <v>21</v>
      </c>
      <c r="G28" s="35">
        <f t="shared" si="0"/>
        <v>23620.5</v>
      </c>
      <c r="H28" s="32"/>
      <c r="I28" s="36">
        <f t="shared" si="1"/>
        <v>23620.5</v>
      </c>
      <c r="J28" s="32" t="s">
        <v>38</v>
      </c>
      <c r="K28" s="32" t="s">
        <v>39</v>
      </c>
      <c r="L28" s="32" t="s">
        <v>40</v>
      </c>
      <c r="M28" s="32"/>
      <c r="N28" s="32" t="s">
        <v>38</v>
      </c>
      <c r="O28" s="32" t="s">
        <v>39</v>
      </c>
      <c r="P28" s="32" t="s">
        <v>40</v>
      </c>
      <c r="Q28" s="32"/>
      <c r="R28" s="37">
        <f>G28</f>
        <v>23620.5</v>
      </c>
      <c r="S28" s="38">
        <f t="shared" si="3"/>
        <v>0</v>
      </c>
      <c r="T28" s="37"/>
    </row>
    <row r="29" spans="1:20" ht="14.25" thickTop="1" thickBot="1" x14ac:dyDescent="0.25">
      <c r="A29" s="39"/>
      <c r="B29" s="40" t="s">
        <v>103</v>
      </c>
      <c r="C29" s="40">
        <f>SUM(C6:C28)</f>
        <v>113.75</v>
      </c>
      <c r="D29" s="40"/>
      <c r="E29" s="40"/>
      <c r="F29" s="40"/>
      <c r="G29" s="41">
        <f>SUM(G6:G28)</f>
        <v>509424.64500000002</v>
      </c>
      <c r="H29" s="42">
        <f>SUM(H6:H28)</f>
        <v>22925</v>
      </c>
      <c r="I29" s="42">
        <f>SUM(I6:I28)</f>
        <v>532349.64500000002</v>
      </c>
      <c r="J29" s="39"/>
      <c r="K29" s="39"/>
      <c r="L29" s="39"/>
      <c r="M29" s="39"/>
      <c r="N29" s="39"/>
      <c r="O29" s="39"/>
      <c r="P29" s="39"/>
      <c r="Q29" s="43">
        <f>SUM(Q6:Q28)</f>
        <v>10593.082499999999</v>
      </c>
      <c r="R29" s="43">
        <f>SUM(R6:R28)</f>
        <v>372308.35500000004</v>
      </c>
      <c r="S29" s="43">
        <f>SUM(S6:S28)</f>
        <v>22925</v>
      </c>
      <c r="T29" s="43">
        <f>SUM(T6:T28)</f>
        <v>126523.2075</v>
      </c>
    </row>
    <row r="30" spans="1:20" ht="13.5" thickTop="1" x14ac:dyDescent="0.2">
      <c r="A30" s="45" t="s">
        <v>178</v>
      </c>
      <c r="B30" s="46"/>
      <c r="C30" s="46"/>
      <c r="D30" s="46"/>
      <c r="E30" s="46"/>
      <c r="F30" s="46"/>
      <c r="G30" s="47" t="s">
        <v>116</v>
      </c>
      <c r="H30" s="48"/>
      <c r="I30" s="48" t="s">
        <v>116</v>
      </c>
      <c r="J30" s="49"/>
      <c r="K30" s="49"/>
      <c r="L30" s="49"/>
      <c r="M30" s="49"/>
      <c r="N30" s="49"/>
      <c r="O30" s="49"/>
      <c r="P30" s="49"/>
      <c r="Q30" s="50"/>
      <c r="R30" s="50">
        <f>71705+50430</f>
        <v>122135</v>
      </c>
      <c r="S30" s="50"/>
      <c r="T30" s="50"/>
    </row>
    <row r="31" spans="1:20" x14ac:dyDescent="0.2">
      <c r="A31" s="45" t="s">
        <v>179</v>
      </c>
      <c r="B31" s="46"/>
      <c r="C31" s="46"/>
      <c r="D31" s="46"/>
      <c r="E31" s="46"/>
      <c r="F31" s="46"/>
      <c r="G31" s="47"/>
      <c r="H31" s="48"/>
      <c r="I31" s="48"/>
      <c r="J31" s="49"/>
      <c r="K31" s="49"/>
      <c r="L31" s="49"/>
      <c r="M31" s="49"/>
      <c r="N31" s="49"/>
      <c r="O31" s="49"/>
      <c r="P31" s="49"/>
      <c r="Q31" s="50">
        <f t="shared" ref="Q31" si="4">SUM(Q29:Q30)</f>
        <v>10593.082499999999</v>
      </c>
      <c r="R31" s="50">
        <f>SUM(R29:R30)</f>
        <v>494443.35500000004</v>
      </c>
      <c r="S31" s="50">
        <f t="shared" ref="S31:T31" si="5">SUM(S29:S30)</f>
        <v>22925</v>
      </c>
      <c r="T31" s="50">
        <f t="shared" si="5"/>
        <v>126523.2075</v>
      </c>
    </row>
    <row r="32" spans="1:20" x14ac:dyDescent="0.2">
      <c r="A32" s="45" t="s">
        <v>181</v>
      </c>
      <c r="B32" s="46"/>
      <c r="C32" s="46"/>
      <c r="D32" s="46"/>
      <c r="E32" s="46"/>
      <c r="F32" s="46"/>
      <c r="G32" s="47"/>
      <c r="H32" s="48"/>
      <c r="I32" s="48" t="s">
        <v>116</v>
      </c>
      <c r="J32" s="49"/>
      <c r="K32" s="49"/>
      <c r="L32" s="49"/>
      <c r="M32" s="49"/>
      <c r="N32" s="49"/>
      <c r="O32" s="49"/>
      <c r="P32" s="49"/>
      <c r="Q32" s="50">
        <v>10304.200000000001</v>
      </c>
      <c r="R32" s="50">
        <v>503164.87</v>
      </c>
      <c r="S32" s="50">
        <v>36531.910000000003</v>
      </c>
      <c r="T32" s="50">
        <v>121275.6</v>
      </c>
    </row>
    <row r="33" spans="1:20" ht="13.5" thickBot="1" x14ac:dyDescent="0.25">
      <c r="A33" s="45" t="s">
        <v>180</v>
      </c>
      <c r="B33" s="46"/>
      <c r="C33" s="46"/>
      <c r="D33" s="46"/>
      <c r="E33" s="46"/>
      <c r="F33" s="46"/>
      <c r="G33" s="47"/>
      <c r="H33" s="48"/>
      <c r="I33" s="54">
        <f>SUM(Q33:T33)</f>
        <v>-16791.934999999961</v>
      </c>
      <c r="J33" s="49"/>
      <c r="K33" s="49"/>
      <c r="L33" s="49"/>
      <c r="M33" s="49"/>
      <c r="N33" s="49"/>
      <c r="O33" s="49"/>
      <c r="P33" s="49"/>
      <c r="Q33" s="53">
        <f>Q31-Q32</f>
        <v>288.88249999999789</v>
      </c>
      <c r="R33" s="53">
        <f t="shared" ref="R33:T33" si="6">R31-R32</f>
        <v>-8721.5149999999558</v>
      </c>
      <c r="S33" s="53">
        <f t="shared" si="6"/>
        <v>-13606.910000000003</v>
      </c>
      <c r="T33" s="53">
        <f t="shared" si="6"/>
        <v>5247.6074999999983</v>
      </c>
    </row>
    <row r="34" spans="1:20" ht="15.75" thickTop="1" x14ac:dyDescent="0.35">
      <c r="A34" s="49" t="s">
        <v>116</v>
      </c>
      <c r="B34" s="46"/>
      <c r="C34" s="46"/>
      <c r="D34" s="46"/>
      <c r="E34" s="46"/>
      <c r="F34" s="46"/>
      <c r="H34" s="48"/>
      <c r="J34" s="49"/>
      <c r="K34" s="49"/>
      <c r="L34" s="49"/>
      <c r="M34" s="49"/>
      <c r="N34" s="49"/>
      <c r="O34" s="49"/>
      <c r="P34" s="49"/>
      <c r="Q34" s="51"/>
      <c r="R34" s="51"/>
      <c r="S34" s="51"/>
      <c r="T34" s="51"/>
    </row>
    <row r="35" spans="1:20" x14ac:dyDescent="0.2">
      <c r="A35" s="49"/>
      <c r="B35" s="46"/>
      <c r="C35" s="46"/>
      <c r="D35" s="46"/>
      <c r="E35" s="46"/>
      <c r="F35" s="46"/>
      <c r="G35" s="47"/>
      <c r="H35" s="48"/>
      <c r="I35" s="48"/>
      <c r="J35" s="49"/>
      <c r="K35" s="49"/>
      <c r="L35" s="49"/>
      <c r="M35" s="49"/>
      <c r="N35" s="49"/>
      <c r="O35" s="49"/>
      <c r="P35" s="49"/>
      <c r="Q35" s="50"/>
      <c r="R35" s="50"/>
      <c r="S35" s="50"/>
      <c r="T35" s="50"/>
    </row>
    <row r="36" spans="1:20" x14ac:dyDescent="0.2">
      <c r="A36" s="52" t="s">
        <v>168</v>
      </c>
      <c r="B36" s="3"/>
      <c r="C36" s="3"/>
      <c r="D36" s="3"/>
      <c r="E36" s="3"/>
      <c r="F36" s="3"/>
      <c r="G36" s="3"/>
      <c r="H36" s="3"/>
      <c r="I36" s="21" t="s">
        <v>116</v>
      </c>
      <c r="J36" s="3"/>
      <c r="K36" s="3"/>
      <c r="L36" s="3"/>
      <c r="M36" s="3"/>
      <c r="N36" s="3"/>
      <c r="O36" s="3"/>
      <c r="P36" s="3"/>
      <c r="Q36" s="3"/>
      <c r="R36" s="3" t="s">
        <v>116</v>
      </c>
      <c r="S36" s="21" t="s">
        <v>116</v>
      </c>
      <c r="T36" s="3"/>
    </row>
    <row r="37" spans="1:20" x14ac:dyDescent="0.2">
      <c r="A37" s="22" t="s">
        <v>165</v>
      </c>
      <c r="B37" s="3"/>
      <c r="C37" s="3"/>
      <c r="D37" s="3"/>
      <c r="E37" s="3"/>
      <c r="F37" s="3"/>
      <c r="G37" s="23" t="s">
        <v>172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24" t="s">
        <v>169</v>
      </c>
      <c r="B38" s="24"/>
      <c r="C38" s="3"/>
      <c r="D38" s="3"/>
      <c r="E38" s="3"/>
      <c r="F38" s="3"/>
      <c r="G38" s="23" t="s">
        <v>173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25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26" t="s">
        <v>171</v>
      </c>
      <c r="B40" s="27"/>
      <c r="C40" s="3"/>
      <c r="D40" s="3"/>
      <c r="E40" s="3"/>
      <c r="F40" s="3"/>
      <c r="G40" s="3" t="s">
        <v>174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25"/>
      <c r="B41" s="25"/>
      <c r="C41" s="3"/>
      <c r="D41" s="3"/>
      <c r="E41" s="3"/>
      <c r="F41" s="3"/>
      <c r="G41" s="3"/>
      <c r="H41" s="3"/>
      <c r="I41" s="3" t="s">
        <v>175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25"/>
      <c r="C42" s="3"/>
      <c r="D42" s="3"/>
      <c r="E42" s="3"/>
      <c r="F42" s="3"/>
      <c r="G42" s="3"/>
      <c r="H42" s="3"/>
      <c r="I42" s="3" t="s">
        <v>176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A43" s="26"/>
      <c r="B43" s="3"/>
      <c r="C43" s="3"/>
      <c r="D43" s="3"/>
      <c r="E43" s="3"/>
      <c r="F43" s="3"/>
      <c r="G43" s="3"/>
      <c r="H43" s="3"/>
      <c r="I43" s="3" t="s">
        <v>177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</sheetData>
  <sortState ref="A6:T28">
    <sortCondition ref="B6:B28"/>
  </sortState>
  <mergeCells count="2">
    <mergeCell ref="A4:B4"/>
    <mergeCell ref="Q3:T3"/>
  </mergeCells>
  <phoneticPr fontId="2" type="noConversion"/>
  <pageMargins left="0.25" right="0.35" top="1" bottom="1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J25" sqref="J25"/>
    </sheetView>
  </sheetViews>
  <sheetFormatPr defaultRowHeight="12.75" x14ac:dyDescent="0.2"/>
  <cols>
    <col min="5" max="5" width="10.140625" customWidth="1"/>
    <col min="9" max="9" width="10" customWidth="1"/>
  </cols>
  <sheetData>
    <row r="1" spans="1:10" x14ac:dyDescent="0.2">
      <c r="A1" t="s">
        <v>129</v>
      </c>
    </row>
    <row r="3" spans="1:10" x14ac:dyDescent="0.2">
      <c r="A3" t="s">
        <v>131</v>
      </c>
      <c r="B3" t="s">
        <v>132</v>
      </c>
      <c r="D3" t="s">
        <v>135</v>
      </c>
      <c r="F3" t="s">
        <v>133</v>
      </c>
      <c r="H3" t="s">
        <v>134</v>
      </c>
      <c r="J3" t="s">
        <v>136</v>
      </c>
    </row>
    <row r="4" spans="1:10" x14ac:dyDescent="0.2">
      <c r="A4" s="1" t="s">
        <v>99</v>
      </c>
      <c r="B4" t="s">
        <v>130</v>
      </c>
      <c r="D4">
        <v>1.75</v>
      </c>
      <c r="E4" t="s">
        <v>142</v>
      </c>
      <c r="F4">
        <v>2</v>
      </c>
      <c r="G4" s="2" t="s">
        <v>143</v>
      </c>
      <c r="H4">
        <v>2</v>
      </c>
      <c r="J4">
        <v>5.75</v>
      </c>
    </row>
    <row r="5" spans="1:10" x14ac:dyDescent="0.2">
      <c r="A5" s="1" t="s">
        <v>86</v>
      </c>
      <c r="B5" t="s">
        <v>66</v>
      </c>
      <c r="D5">
        <v>2.5</v>
      </c>
      <c r="E5" t="s">
        <v>144</v>
      </c>
      <c r="F5" t="s">
        <v>4</v>
      </c>
      <c r="H5">
        <v>2.5</v>
      </c>
      <c r="I5" t="s">
        <v>145</v>
      </c>
      <c r="J5" t="s">
        <v>156</v>
      </c>
    </row>
    <row r="6" spans="1:10" x14ac:dyDescent="0.2">
      <c r="A6" s="1" t="s">
        <v>92</v>
      </c>
      <c r="B6" t="s">
        <v>72</v>
      </c>
      <c r="D6">
        <v>2.5</v>
      </c>
      <c r="E6" t="s">
        <v>144</v>
      </c>
      <c r="H6">
        <v>2.5</v>
      </c>
      <c r="I6" t="s">
        <v>145</v>
      </c>
      <c r="J6">
        <v>5</v>
      </c>
    </row>
    <row r="7" spans="1:10" x14ac:dyDescent="0.2">
      <c r="A7" s="1" t="s">
        <v>102</v>
      </c>
      <c r="B7" t="s">
        <v>83</v>
      </c>
      <c r="D7">
        <v>1.75</v>
      </c>
      <c r="E7" t="s">
        <v>146</v>
      </c>
      <c r="H7">
        <v>2.5</v>
      </c>
      <c r="I7" t="s">
        <v>145</v>
      </c>
      <c r="J7">
        <v>4.5</v>
      </c>
    </row>
    <row r="8" spans="1:10" x14ac:dyDescent="0.2">
      <c r="A8" s="1" t="s">
        <v>90</v>
      </c>
      <c r="B8" t="s">
        <v>137</v>
      </c>
      <c r="D8">
        <v>2.5</v>
      </c>
      <c r="E8" t="s">
        <v>144</v>
      </c>
      <c r="F8" t="s">
        <v>4</v>
      </c>
      <c r="H8">
        <v>2.5</v>
      </c>
      <c r="I8" t="s">
        <v>145</v>
      </c>
      <c r="J8" t="s">
        <v>156</v>
      </c>
    </row>
    <row r="9" spans="1:10" x14ac:dyDescent="0.2">
      <c r="A9" s="1" t="s">
        <v>93</v>
      </c>
      <c r="B9" t="s">
        <v>73</v>
      </c>
      <c r="D9">
        <v>2.75</v>
      </c>
      <c r="E9" t="s">
        <v>147</v>
      </c>
      <c r="F9" t="s">
        <v>4</v>
      </c>
      <c r="H9">
        <v>2.5</v>
      </c>
      <c r="I9" t="s">
        <v>145</v>
      </c>
      <c r="J9" t="s">
        <v>157</v>
      </c>
    </row>
    <row r="10" spans="1:10" x14ac:dyDescent="0.2">
      <c r="A10" s="1" t="s">
        <v>87</v>
      </c>
      <c r="B10" t="s">
        <v>67</v>
      </c>
      <c r="D10">
        <v>2.5</v>
      </c>
      <c r="E10" t="s">
        <v>144</v>
      </c>
      <c r="H10">
        <v>2.5</v>
      </c>
      <c r="I10" t="s">
        <v>145</v>
      </c>
      <c r="J10">
        <v>5</v>
      </c>
    </row>
    <row r="11" spans="1:10" x14ac:dyDescent="0.2">
      <c r="A11" s="1" t="s">
        <v>127</v>
      </c>
      <c r="B11" t="s">
        <v>128</v>
      </c>
      <c r="D11">
        <v>2</v>
      </c>
      <c r="E11" s="2" t="s">
        <v>148</v>
      </c>
      <c r="H11">
        <v>2</v>
      </c>
      <c r="I11" s="2" t="s">
        <v>149</v>
      </c>
      <c r="J11">
        <v>4</v>
      </c>
    </row>
    <row r="12" spans="1:10" x14ac:dyDescent="0.2">
      <c r="A12" s="1" t="s">
        <v>138</v>
      </c>
      <c r="B12" t="s">
        <v>81</v>
      </c>
      <c r="D12">
        <v>1.75</v>
      </c>
      <c r="E12" t="s">
        <v>146</v>
      </c>
      <c r="H12">
        <v>2.5</v>
      </c>
      <c r="I12" t="s">
        <v>145</v>
      </c>
      <c r="J12">
        <v>4.5</v>
      </c>
    </row>
    <row r="13" spans="1:10" x14ac:dyDescent="0.2">
      <c r="A13" s="1" t="s">
        <v>88</v>
      </c>
      <c r="B13" t="s">
        <v>123</v>
      </c>
      <c r="D13">
        <v>2.5</v>
      </c>
      <c r="E13" t="s">
        <v>144</v>
      </c>
      <c r="H13">
        <v>2</v>
      </c>
      <c r="I13" t="s">
        <v>149</v>
      </c>
      <c r="J13">
        <v>4.5</v>
      </c>
    </row>
    <row r="14" spans="1:10" x14ac:dyDescent="0.2">
      <c r="A14" s="1" t="s">
        <v>101</v>
      </c>
      <c r="B14" t="s">
        <v>82</v>
      </c>
      <c r="D14">
        <v>1.75</v>
      </c>
      <c r="E14" t="s">
        <v>142</v>
      </c>
      <c r="F14">
        <v>2</v>
      </c>
      <c r="H14">
        <v>1.5</v>
      </c>
      <c r="I14" t="s">
        <v>150</v>
      </c>
      <c r="J14">
        <v>5.25</v>
      </c>
    </row>
    <row r="15" spans="1:10" x14ac:dyDescent="0.2">
      <c r="A15" s="1" t="s">
        <v>139</v>
      </c>
      <c r="B15" t="s">
        <v>78</v>
      </c>
      <c r="D15">
        <v>2.5</v>
      </c>
      <c r="E15" t="s">
        <v>144</v>
      </c>
      <c r="H15">
        <v>2.5</v>
      </c>
      <c r="I15" t="s">
        <v>145</v>
      </c>
      <c r="J15">
        <v>5</v>
      </c>
    </row>
    <row r="16" spans="1:10" x14ac:dyDescent="0.2">
      <c r="A16" s="1" t="s">
        <v>124</v>
      </c>
      <c r="B16" t="s">
        <v>69</v>
      </c>
      <c r="D16">
        <v>1.75</v>
      </c>
      <c r="E16" t="s">
        <v>146</v>
      </c>
      <c r="H16">
        <v>2</v>
      </c>
      <c r="I16" t="s">
        <v>151</v>
      </c>
      <c r="J16">
        <v>4</v>
      </c>
    </row>
    <row r="17" spans="1:11" x14ac:dyDescent="0.2">
      <c r="A17" s="1" t="s">
        <v>89</v>
      </c>
      <c r="B17" t="s">
        <v>69</v>
      </c>
      <c r="D17">
        <v>2.5</v>
      </c>
      <c r="E17" t="s">
        <v>144</v>
      </c>
      <c r="F17" t="s">
        <v>4</v>
      </c>
      <c r="H17">
        <v>2.5</v>
      </c>
      <c r="I17" t="s">
        <v>151</v>
      </c>
      <c r="J17" t="s">
        <v>156</v>
      </c>
    </row>
    <row r="18" spans="1:11" x14ac:dyDescent="0.2">
      <c r="A18" s="1" t="s">
        <v>85</v>
      </c>
      <c r="B18" t="s">
        <v>65</v>
      </c>
      <c r="D18">
        <v>2.25</v>
      </c>
      <c r="E18" t="s">
        <v>152</v>
      </c>
      <c r="F18">
        <v>2</v>
      </c>
      <c r="H18">
        <v>1.5</v>
      </c>
      <c r="I18" t="s">
        <v>150</v>
      </c>
      <c r="J18">
        <v>5.75</v>
      </c>
    </row>
    <row r="19" spans="1:11" x14ac:dyDescent="0.2">
      <c r="A19" s="1" t="s">
        <v>140</v>
      </c>
      <c r="B19" t="s">
        <v>77</v>
      </c>
      <c r="D19">
        <v>2.5</v>
      </c>
      <c r="E19" t="s">
        <v>144</v>
      </c>
      <c r="F19" t="s">
        <v>4</v>
      </c>
      <c r="H19">
        <v>2.5</v>
      </c>
      <c r="I19" t="s">
        <v>153</v>
      </c>
      <c r="J19" t="s">
        <v>156</v>
      </c>
    </row>
    <row r="20" spans="1:11" x14ac:dyDescent="0.2">
      <c r="A20" s="1" t="s">
        <v>95</v>
      </c>
      <c r="B20" t="s">
        <v>75</v>
      </c>
      <c r="D20">
        <v>2.5</v>
      </c>
      <c r="E20" t="s">
        <v>144</v>
      </c>
      <c r="F20" t="s">
        <v>4</v>
      </c>
      <c r="H20">
        <v>2.5</v>
      </c>
      <c r="I20" t="s">
        <v>145</v>
      </c>
      <c r="J20" t="s">
        <v>156</v>
      </c>
    </row>
    <row r="21" spans="1:11" x14ac:dyDescent="0.2">
      <c r="A21" s="1" t="s">
        <v>84</v>
      </c>
      <c r="B21" t="s">
        <v>64</v>
      </c>
      <c r="D21">
        <v>2.5</v>
      </c>
      <c r="E21" t="s">
        <v>154</v>
      </c>
      <c r="H21">
        <v>2.75</v>
      </c>
      <c r="I21" t="s">
        <v>155</v>
      </c>
      <c r="J21">
        <v>5.25</v>
      </c>
    </row>
    <row r="22" spans="1:11" x14ac:dyDescent="0.2">
      <c r="A22" s="1" t="s">
        <v>96</v>
      </c>
      <c r="B22" t="s">
        <v>76</v>
      </c>
      <c r="D22">
        <v>2.5</v>
      </c>
      <c r="E22" t="s">
        <v>144</v>
      </c>
      <c r="H22">
        <v>2</v>
      </c>
      <c r="I22" t="s">
        <v>151</v>
      </c>
      <c r="J22">
        <v>4.5</v>
      </c>
    </row>
    <row r="23" spans="1:11" x14ac:dyDescent="0.2">
      <c r="A23" s="1" t="s">
        <v>107</v>
      </c>
      <c r="B23" t="s">
        <v>108</v>
      </c>
      <c r="D23">
        <v>2.75</v>
      </c>
      <c r="E23" t="s">
        <v>147</v>
      </c>
      <c r="H23">
        <v>2.5</v>
      </c>
      <c r="I23" t="s">
        <v>145</v>
      </c>
      <c r="J23">
        <v>5.25</v>
      </c>
      <c r="K23" t="s">
        <v>141</v>
      </c>
    </row>
    <row r="24" spans="1:11" x14ac:dyDescent="0.2">
      <c r="A24" s="1" t="s">
        <v>94</v>
      </c>
      <c r="B24" t="s">
        <v>74</v>
      </c>
      <c r="D24">
        <v>2.5</v>
      </c>
      <c r="E24" t="s">
        <v>144</v>
      </c>
      <c r="F24" t="s">
        <v>4</v>
      </c>
      <c r="H24">
        <v>2.5</v>
      </c>
      <c r="I24" t="s">
        <v>145</v>
      </c>
      <c r="J24" t="s">
        <v>156</v>
      </c>
    </row>
    <row r="25" spans="1:11" x14ac:dyDescent="0.2">
      <c r="A25" s="1" t="s">
        <v>139</v>
      </c>
      <c r="B25" t="s">
        <v>79</v>
      </c>
      <c r="D25">
        <v>2.5</v>
      </c>
      <c r="E25" t="s">
        <v>144</v>
      </c>
      <c r="F25" t="s">
        <v>4</v>
      </c>
      <c r="H25">
        <v>2.5</v>
      </c>
      <c r="I25" t="s">
        <v>145</v>
      </c>
      <c r="J25" t="s">
        <v>156</v>
      </c>
    </row>
    <row r="26" spans="1:11" x14ac:dyDescent="0.2">
      <c r="A26" s="1" t="s">
        <v>91</v>
      </c>
      <c r="B26" t="s">
        <v>71</v>
      </c>
      <c r="D26">
        <v>2.5</v>
      </c>
      <c r="E26" t="s">
        <v>144</v>
      </c>
      <c r="H26">
        <v>1.5</v>
      </c>
      <c r="I26" t="s">
        <v>150</v>
      </c>
      <c r="J26">
        <v>4</v>
      </c>
    </row>
    <row r="27" spans="1:11" x14ac:dyDescent="0.2">
      <c r="A27" s="1" t="s">
        <v>88</v>
      </c>
      <c r="B27" t="s">
        <v>68</v>
      </c>
      <c r="D27">
        <v>2.5</v>
      </c>
      <c r="H27">
        <v>2.5</v>
      </c>
      <c r="J27">
        <v>5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D26" sqref="B26:D38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Readington.k12.nj.us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Readington Township Board of Education</dc:creator>
  <cp:lastModifiedBy>Decasas, Steffi-Jo</cp:lastModifiedBy>
  <cp:lastPrinted>2013-08-13T18:00:10Z</cp:lastPrinted>
  <dcterms:created xsi:type="dcterms:W3CDTF">2011-08-12T00:05:50Z</dcterms:created>
  <dcterms:modified xsi:type="dcterms:W3CDTF">2013-08-22T14:13:13Z</dcterms:modified>
</cp:coreProperties>
</file>